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state="visible" name="Variances" sheetId="1" r:id="rId4"/>
    <sheet state="visible" name="Reserves" sheetId="2" r:id="rId5"/>
  </sheets>
  <definedNames>
    <definedName name="Print_Area" localSheetId="0">Variances!$A$1:$N$34</definedName>
  </definedNames>
</workbook>
</file>

<file path=xl/sharedStrings.xml><?xml version="1.0" encoding="utf-8"?>
<sst xmlns="http://schemas.openxmlformats.org/spreadsheetml/2006/main">
  <si>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</si>
  <si>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</si>
  <si>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</si>
  <si>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</si>
  <si>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</si>
  <si>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</si>
  <si>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</si>
  <si>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</si>
  <si>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</si>
  <si>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</si>
  <si>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rFont val="Arial"/>
        <charset val="0"/>
        <family val="2"/>
        <b/>
        <color rgb="FF000000"/>
        <sz val="11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</si>
  <si>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</si>
  <si>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</si>
  <si>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</si>
  <si>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</si>
  <si>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</si>
  <si>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</si>
  <si>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</si>
  <si>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rFont val="Arial"/>
        <charset val="0"/>
        <family val="2"/>
        <b/>
        <color rgb="FF000000"/>
        <sz val="8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</si>
  <si>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</si>
  <si>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</si>
  <si>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</si>
  <si>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</si>
  <si>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</si>
  <si>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</si>
  <si>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</si>
  <si>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</si>
  <si>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1</t>
  </si>
  <si>
    <t>Reserve 2</t>
  </si>
  <si>
    <t>Reserve 3</t>
  </si>
  <si>
    <t>Reserve 4</t>
  </si>
  <si>
    <t>Reserve 5</t>
  </si>
  <si>
    <t>Reserve 6</t>
  </si>
  <si>
    <t>Reserve 7</t>
  </si>
  <si>
    <r>
      <t xml:space="preserve">Explanation from smaller authority </t>
    </r>
    <r>
      <rPr>
        <rFont val="Arial"/>
        <charset val="0"/>
        <family val="2"/>
        <b/>
        <color rgb="FF000000"/>
        <sz val="11"/>
        <u val="single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</si>
  <si>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</si>
  <si>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rFont val="Arial"/>
        <charset val="0"/>
        <family val="2"/>
        <b/>
        <color rgb="FF333399"/>
        <sz val="10"/>
        <u val="single"/>
      </rPr>
      <t>Blue</t>
    </r>
    <r>
      <rPr>
        <rFont val="Arial"/>
        <charset val="0"/>
        <family val="2"/>
        <b/>
        <color rgb="FFFF0000"/>
        <sz val="10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</si>
  <si>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rFont val="Arial"/>
        <charset val="0"/>
        <family val="2"/>
        <color rgb="FF000000"/>
        <sz val="10"/>
      </rPr>
      <t xml:space="preserve">• variances of more than 15% between totals for individual boxes (except variances of less than £200); 
• </t>
    </r>
    <r>
      <rPr>
        <rFont val="Arial"/>
        <charset val="0"/>
        <family val="2"/>
        <b/>
        <color rgb="FFFF0000"/>
        <sz val="10"/>
      </rPr>
      <t>New from 2020/21 onwards:</t>
    </r>
    <r>
      <rPr>
        <rFont val="Arial"/>
        <charset val="0"/>
        <family val="2"/>
        <color rgb="FF000000"/>
        <sz val="10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</si>
  <si>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2020/21</t>
  </si>
  <si>
    <t>2021/22</t>
  </si>
  <si>
    <t>YES</t>
  </si>
  <si>
    <t>Explanation not required, difference less than £200</t>
  </si>
  <si>
    <t xml:space="preserve"> </t>
  </si>
  <si>
    <t>YES</t>
  </si>
  <si>
    <t>Explanation not required, difference less than £200</t>
  </si>
  <si>
    <t xml:space="preserve"> </t>
  </si>
  <si>
    <t>change of accounting procedure. Payments received for grants</t>
  </si>
  <si>
    <t>payments made from grants received in previous years and this year, playground equipment and noticeboard</t>
  </si>
  <si>
    <t xml:space="preserve">payments made from grants received in previous years and this year, playground </t>
  </si>
  <si>
    <t>change in accounting procedures</t>
  </si>
  <si>
    <t>Great and Little Broughton Parish Council</t>
  </si>
  <si>
    <t xml:space="preserve">           Great and Little Broughton Parish Council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</si>
</sst>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12">
    <numFmt numFmtId="5" formatCode="&quot;£&quot;#,##0;\-&quot;£&quot;#,##0"/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64" formatCode="&quot;Yes&quot;;&quot;Yes&quot;;&quot;No&quot;"/>
    <numFmt numFmtId="165" formatCode="&quot;True&quot;;&quot;True&quot;;&quot;False&quot;"/>
    <numFmt numFmtId="166" formatCode="&quot;On&quot;;&quot;On&quot;;&quot;Off&quot;"/>
    <numFmt numFmtId="167" formatCode="[$€-2]\ #,##0.00_);[Red]\([$€-2]\ #,##0.00\)"/>
  </numFmts>
  <fonts count="38"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Arial"/>
      <charset val="0"/>
      <family val="2"/>
      <b/>
      <color rgb="FF000000"/>
      <sz val="14"/>
    </font>
    <font>
      <name val="Arial"/>
      <charset val="0"/>
      <family val="2"/>
      <b/>
      <color rgb="FF000000"/>
      <sz val="12"/>
    </font>
    <font>
      <name val="Arial"/>
      <charset val="0"/>
      <family val="2"/>
      <b/>
      <color rgb="FF000000"/>
      <sz val="10"/>
    </font>
    <font>
      <name val="Arial"/>
      <charset val="0"/>
      <family val="2"/>
      <b/>
      <color rgb="FFFF0000"/>
      <sz val="10"/>
    </font>
    <font>
      <name val="Arial"/>
      <charset val="0"/>
      <family val="2"/>
      <b/>
      <color rgb="FF333399"/>
      <sz val="10"/>
      <u val="single"/>
    </font>
    <font>
      <name val="Arial"/>
      <charset val="0"/>
      <family val="2"/>
      <b/>
      <color rgb="FF000000"/>
      <sz val="11"/>
    </font>
    <font>
      <name val="Arial"/>
      <charset val="0"/>
      <family val="2"/>
      <b/>
      <color rgb="FF000000"/>
      <sz val="8"/>
    </font>
    <font>
      <name val="Arial"/>
      <charset val="0"/>
      <family val="2"/>
      <color rgb="FF000000"/>
      <sz val="10"/>
    </font>
    <font>
      <name val="Arial"/>
      <charset val="0"/>
      <family val="2"/>
      <b/>
      <color rgb="FF000000"/>
      <sz val="11"/>
      <u val="single"/>
    </font>
    <font>
      <name val="Arial"/>
      <charset val="0"/>
      <family val="2"/>
      <b/>
      <color rgb="FFFF0000"/>
      <sz val="10"/>
    </font>
    <font>
      <name val="Calibri"/>
      <charset val="0"/>
      <family val="2"/>
      <color rgb="FF000000"/>
      <sz val="11"/>
    </font>
    <font>
      <name val="Calibri"/>
      <charset val="0"/>
      <family val="2"/>
      <color rgb="FFFFFFFF"/>
      <sz val="11"/>
    </font>
    <font>
      <name val="Calibri"/>
      <charset val="0"/>
      <family val="2"/>
      <color rgb="FF800080"/>
      <sz val="11"/>
    </font>
    <font>
      <name val="Calibri"/>
      <charset val="0"/>
      <family val="2"/>
      <b/>
      <color rgb="FFFF9900"/>
      <sz val="11"/>
    </font>
    <font>
      <name val="Calibri"/>
      <charset val="0"/>
      <family val="2"/>
      <b/>
      <color rgb="FFFFFFFF"/>
      <sz val="11"/>
    </font>
    <font>
      <name val="Calibri"/>
      <charset val="0"/>
      <family val="2"/>
      <i/>
      <color rgb="FF808080"/>
      <sz val="11"/>
    </font>
    <font>
      <name val="Calibri"/>
      <charset val="0"/>
      <family val="2"/>
      <color rgb="FF008000"/>
      <sz val="11"/>
    </font>
    <font>
      <name val="Calibri"/>
      <charset val="0"/>
      <family val="2"/>
      <b/>
      <color rgb="FF003366"/>
      <sz val="15"/>
    </font>
    <font>
      <name val="Calibri"/>
      <charset val="0"/>
      <family val="2"/>
      <b/>
      <color rgb="FF003366"/>
      <sz val="13"/>
    </font>
    <font>
      <name val="Calibri"/>
      <charset val="0"/>
      <family val="2"/>
      <b/>
      <color rgb="FF003366"/>
      <sz val="11"/>
    </font>
    <font>
      <name val="Calibri"/>
      <charset val="0"/>
      <family val="2"/>
      <color rgb="FF333399"/>
      <sz val="11"/>
    </font>
    <font>
      <name val="Calibri"/>
      <charset val="0"/>
      <family val="2"/>
      <color rgb="FFFF9900"/>
      <sz val="11"/>
    </font>
    <font>
      <name val="Calibri"/>
      <charset val="0"/>
      <family val="2"/>
      <color rgb="FF993300"/>
      <sz val="11"/>
    </font>
    <font>
      <name val="Calibri"/>
      <charset val="0"/>
      <family val="2"/>
      <b/>
      <color rgb="FF333333"/>
      <sz val="11"/>
    </font>
    <font>
      <name val="Cambria"/>
      <charset val="0"/>
      <family val="2"/>
      <b/>
      <color rgb="FF003366"/>
      <sz val="18"/>
    </font>
    <font>
      <name val="Calibri"/>
      <charset val="0"/>
      <family val="2"/>
      <b/>
      <color rgb="FF000000"/>
      <sz val="11"/>
    </font>
    <font>
      <name val="Calibri"/>
      <charset val="0"/>
      <family val="2"/>
      <color rgb="FFFF0000"/>
      <sz val="11"/>
    </font>
    <font>
      <name val="Arial"/>
      <charset val="0"/>
      <family val="2"/>
      <color rgb="FF000000"/>
      <sz val="11"/>
    </font>
    <font>
      <name val="Arial"/>
      <charset val="0"/>
      <family val="2"/>
      <b/>
      <color rgb="FFFF0000"/>
      <sz val="11"/>
    </font>
    <font>
      <name val="Arial"/>
      <charset val="0"/>
      <family val="2"/>
      <b/>
      <color rgb="FF000000"/>
      <sz val="11"/>
    </font>
    <font>
      <name val="Arial"/>
      <charset val="0"/>
      <family val="2"/>
      <color rgb="FF000000"/>
      <sz val="8"/>
    </font>
    <font>
      <name val="Symbol"/>
      <charset val="2"/>
      <family val="1"/>
      <color rgb="FF000000"/>
      <sz val="10"/>
    </font>
    <font>
      <name val="Calibri"/>
      <charset val="0"/>
      <family val="2"/>
      <b/>
      <color rgb="FF000000"/>
      <sz val="14"/>
    </font>
    <font>
      <name val="Arial"/>
      <charset val="0"/>
      <family val="2"/>
      <b/>
      <color rgb="FF000000"/>
      <sz val="10"/>
    </font>
  </fonts>
  <fills count="27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CC99FF"/>
      </patternFill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99CCFF"/>
      </patternFill>
    </fill>
    <fill>
      <patternFill patternType="solid">
        <fgColor rgb="FFFF8080"/>
      </patternFill>
    </fill>
    <fill>
      <patternFill patternType="solid">
        <fgColor rgb="FF00FF00"/>
      </patternFill>
    </fill>
    <fill>
      <patternFill patternType="solid">
        <fgColor rgb="FFFFCC00"/>
      </patternFill>
    </fill>
    <fill>
      <patternFill patternType="solid">
        <fgColor rgb="FF0066CC"/>
      </patternFill>
    </fill>
    <fill>
      <patternFill patternType="solid">
        <fgColor rgb="FF800080"/>
      </patternFill>
    </fill>
    <fill>
      <patternFill patternType="solid">
        <fgColor rgb="FF33CCCC"/>
      </patternFill>
    </fill>
    <fill>
      <patternFill patternType="solid">
        <fgColor rgb="FFFF9900"/>
      </patternFill>
    </fill>
    <fill>
      <patternFill patternType="solid">
        <fgColor rgb="FF333399"/>
      </patternFill>
    </fill>
    <fill>
      <patternFill patternType="solid">
        <fgColor rgb="FFFF0000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C0C0C0"/>
      </patternFill>
    </fill>
    <fill>
      <patternFill patternType="solid">
        <fgColor rgb="FF969696"/>
      </patternFill>
    </fill>
    <fill>
      <patternFill patternType="solid">
        <fgColor rgb="FFFFFF99"/>
      </patternFill>
    </fill>
    <fill>
      <patternFill patternType="solid">
        <fgColor rgb="FFFFFFCC"/>
      </patternFill>
    </fill>
    <fill>
      <patternFill patternType="solid">
        <fgColor rgb="FFFFFF00"/>
      </patternFill>
    </fill>
    <fill>
      <patternFill patternType="solid">
        <fgColor rgb="FF99CC00"/>
      </patternFill>
    </fill>
    <fill>
      <patternFill patternType="solid">
        <fgColor rgb="FF00CCFF"/>
      </patternFill>
    </fill>
  </fills>
  <borders count="1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 style="none">
        <color rgb="FF000000"/>
      </diagonal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C0C0C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66CC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diagonal style="none">
        <color rgb="FF000000"/>
      </diagonal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 style="none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double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61">
    <xf numFmtId="0" fontId="0" fillId="0" borderId="0" xfId="0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2" borderId="0" xfId="0" applyFont="1" applyFill="1"/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0" fontId="14" fillId="9" borderId="0" xfId="0" applyFont="1" applyFill="1"/>
    <xf numFmtId="0" fontId="14" fillId="10" borderId="0" xfId="0" applyFont="1" applyFill="1"/>
    <xf numFmtId="0" fontId="14" fillId="5" borderId="0" xfId="0" applyFont="1" applyFill="1"/>
    <xf numFmtId="0" fontId="14" fillId="8" borderId="0" xfId="0" applyFont="1" applyFill="1"/>
    <xf numFmtId="0" fontId="14" fillId="11" borderId="0" xfId="0" applyFont="1" applyFill="1"/>
    <xf numFmtId="0" fontId="15" fillId="12" borderId="0" xfId="0" applyFont="1" applyFill="1"/>
    <xf numFmtId="0" fontId="15" fillId="9" borderId="0" xfId="0" applyFont="1" applyFill="1"/>
    <xf numFmtId="0" fontId="15" fillId="10" borderId="0" xfId="0" applyFont="1" applyFill="1"/>
    <xf numFmtId="0" fontId="15" fillId="13" borderId="0" xfId="0" applyFont="1" applyFill="1"/>
    <xf numFmtId="0" fontId="15" fillId="14" borderId="0" xfId="0" applyFont="1" applyFill="1"/>
    <xf numFmtId="0" fontId="15" fillId="15" borderId="0" xfId="0" applyFont="1" applyFill="1"/>
    <xf numFmtId="0" fontId="15" fillId="16" borderId="0" xfId="0" applyFont="1" applyFill="1"/>
    <xf numFmtId="0" fontId="15" fillId="17" borderId="0" xfId="0" applyFont="1" applyFill="1"/>
    <xf numFmtId="0" fontId="15" fillId="18" borderId="0" xfId="0" applyFont="1" applyFill="1"/>
    <xf numFmtId="0" fontId="15" fillId="13" borderId="0" xfId="0" applyFont="1" applyFill="1"/>
    <xf numFmtId="0" fontId="15" fillId="14" borderId="0" xfId="0" applyFont="1" applyFill="1"/>
    <xf numFmtId="0" fontId="15" fillId="19" borderId="0" xfId="0" applyFont="1" applyFill="1"/>
    <xf numFmtId="0" fontId="16" fillId="3" borderId="0" xfId="0" applyFont="1" applyFill="1"/>
    <xf numFmtId="0" fontId="17" fillId="20" borderId="1" xfId="0" applyFont="1" applyFill="1" applyBorder="1"/>
    <xf numFmtId="0" fontId="18" fillId="21" borderId="2" xfId="0" applyFont="1" applyFill="1" applyBorder="1"/>
    <xf numFmtId="43" fontId="14" fillId="0" borderId="0" xfId="0" applyNumberFormat="1" applyFont="1"/>
    <xf numFmtId="41" fontId="14" fillId="0" borderId="0" xfId="0" applyNumberFormat="1" applyFont="1"/>
    <xf numFmtId="44" fontId="14" fillId="0" borderId="0" xfId="0" applyNumberFormat="1" applyFont="1"/>
    <xf numFmtId="42" fontId="14" fillId="0" borderId="0" xfId="0" applyNumberFormat="1" applyFont="1"/>
    <xf numFmtId="0" fontId="19" fillId="0" borderId="0" xfId="0" applyFont="1"/>
    <xf numFmtId="0" fontId="20" fillId="4" borderId="0" xfId="0" applyFont="1" applyFill="1"/>
    <xf numFmtId="0" fontId="21" fillId="0" borderId="3" xfId="0" applyFont="1" applyBorder="1"/>
    <xf numFmtId="0" fontId="22" fillId="0" borderId="4" xfId="0" applyFont="1" applyBorder="1"/>
    <xf numFmtId="0" fontId="23" fillId="0" borderId="5" xfId="0" applyFont="1" applyBorder="1"/>
    <xf numFmtId="0" fontId="23" fillId="0" borderId="0" xfId="0" applyFont="1"/>
    <xf numFmtId="0" fontId="24" fillId="7" borderId="1" xfId="0" applyFont="1" applyFill="1" applyBorder="1"/>
    <xf numFmtId="0" fontId="25" fillId="0" borderId="6" xfId="0" applyFont="1" applyBorder="1"/>
    <xf numFmtId="0" fontId="26" fillId="22" borderId="0" xfId="0" applyFont="1" applyFill="1"/>
    <xf numFmtId="0" fontId="14" fillId="23" borderId="7" xfId="0" applyFont="1" applyFill="1" applyBorder="1"/>
    <xf numFmtId="0" fontId="27" fillId="20" borderId="8" xfId="0" applyFont="1" applyFill="1" applyBorder="1"/>
    <xf numFmtId="9" fontId="14" fillId="0" borderId="0" xfId="0" applyNumberFormat="1" applyFont="1"/>
    <xf numFmtId="0" fontId="28" fillId="0" borderId="0" xfId="0" applyFont="1"/>
    <xf numFmtId="0" fontId="29" fillId="0" borderId="9" xfId="0" applyFont="1" applyBorder="1"/>
    <xf numFmtId="0" fontId="30" fillId="0" borderId="0" xfId="0" applyFont="1"/>
  </cellStyleXfs>
  <cellXfs count="51">
    <xf numFmtId="0" fontId="0" fillId="0" borderId="0" xfId="0"/>
    <xf numFmtId="0" fontId="7" fillId="0" borderId="0" xfId="0" applyFont="1"/>
    <xf numFmtId="3" fontId="6" fillId="24" borderId="10" xfId="0" applyNumberFormat="1" applyFont="1" applyFill="1" applyBorder="1" applyAlignment="1" applyProtection="1">
      <alignment horizontal="center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 applyAlignment="1">
      <alignment vertical="center"/>
    </xf>
    <xf numFmtId="3" fontId="6" fillId="8" borderId="1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/>
    </xf>
    <xf numFmtId="0" fontId="31" fillId="25" borderId="11" xfId="0" applyFont="1" applyFill="1" applyBorder="1" applyAlignment="1">
      <alignment wrapText="1"/>
    </xf>
    <xf numFmtId="0" fontId="32" fillId="0" borderId="0" xfId="0" applyFont="1"/>
    <xf numFmtId="0" fontId="31" fillId="0" borderId="0" xfId="0" applyFont="1" applyAlignment="1">
      <alignment wrapText="1"/>
    </xf>
    <xf numFmtId="0" fontId="31" fillId="0" borderId="11" xfId="0" applyFont="1" applyBorder="1" applyAlignment="1">
      <alignment wrapText="1"/>
    </xf>
    <xf numFmtId="0" fontId="31" fillId="17" borderId="11" xfId="0" applyFont="1" applyFill="1" applyBorder="1" applyAlignment="1">
      <alignment wrapText="1"/>
    </xf>
    <xf numFmtId="0" fontId="31" fillId="17" borderId="11" xfId="0" applyFont="1" applyFill="1" applyBorder="1" applyAlignment="1">
      <alignment wrapText="1"/>
    </xf>
    <xf numFmtId="0" fontId="31" fillId="0" borderId="0" xfId="0" applyFont="1" applyAlignment="1">
      <alignment vertical="center"/>
    </xf>
    <xf numFmtId="0" fontId="31" fillId="0" borderId="0" xfId="0" applyFont="1"/>
    <xf numFmtId="3" fontId="6" fillId="0" borderId="0" xfId="0" applyNumberFormat="1" applyFont="1" applyAlignment="1" applyProtection="1">
      <alignment horizontal="center"/>
      <protection locked="0"/>
    </xf>
    <xf numFmtId="10" fontId="31" fillId="0" borderId="0" xfId="0" applyNumberFormat="1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33" fillId="3" borderId="11" xfId="0" applyFont="1" applyFill="1" applyBorder="1" applyAlignment="1">
      <alignment horizont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left" vertical="top" wrapText="1"/>
    </xf>
    <xf numFmtId="0" fontId="33" fillId="0" borderId="0" xfId="0" applyFont="1"/>
    <xf numFmtId="0" fontId="31" fillId="0" borderId="0" xfId="0" applyFont="1" applyAlignment="1">
      <alignment wrapText="1"/>
    </xf>
    <xf numFmtId="0" fontId="34" fillId="0" borderId="0" xfId="0" applyFont="1"/>
    <xf numFmtId="0" fontId="35" fillId="0" borderId="0" xfId="0" applyFont="1" applyAlignment="1">
      <alignment horizontal="left" vertical="center"/>
    </xf>
    <xf numFmtId="0" fontId="29" fillId="0" borderId="0" xfId="0" applyFont="1"/>
    <xf numFmtId="0" fontId="36" fillId="0" borderId="0" xfId="0" applyFont="1"/>
    <xf numFmtId="0" fontId="0" fillId="0" borderId="12" xfId="0" applyBorder="1"/>
    <xf numFmtId="0" fontId="0" fillId="24" borderId="0" xfId="0" applyFill="1"/>
    <xf numFmtId="0" fontId="29" fillId="0" borderId="13" xfId="0" applyFont="1" applyBorder="1"/>
    <xf numFmtId="0" fontId="31" fillId="26" borderId="0" xfId="0" applyFont="1" applyFill="1"/>
    <xf numFmtId="3" fontId="6" fillId="26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11" xfId="0" applyFont="1" applyBorder="1" applyAlignment="1">
      <alignment wrapText="1"/>
    </xf>
    <xf numFmtId="0" fontId="0" fillId="0" borderId="0" xfId="0"/>
    <xf numFmtId="0" fontId="3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wrapText="1"/>
    </xf>
    <xf numFmtId="0" fontId="31" fillId="0" borderId="14" xfId="0" applyFont="1" applyBorder="1" applyAlignment="1">
      <alignment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7" zoomScale="80" workbookViewId="0">
      <selection pane="topLeft" activeCell="H25" sqref="H25"/>
    </sheetView>
  </sheetViews>
  <sheetFormatPr baseColWidth="8" defaultRowHeight="14"/>
  <cols>
    <col min="1" max="1" width="10.85546875" style="3" customWidth="1"/>
    <col min="2" max="2" width="9.140625" style="3" customWidth="1"/>
    <col min="3" max="3" width="32.5703125" style="3" customWidth="1"/>
    <col min="4" max="4" width="9.140625" style="3" customWidth="1"/>
    <col min="5" max="5" width="3.28515625" style="3" customWidth="1"/>
    <col min="6" max="6" width="9.140625" style="3" customWidth="1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86" style="3" bestFit="1" customWidth="1"/>
    <col min="15" max="22" width="9.140625" style="17" customWidth="1"/>
    <col min="23" max="257" width="9.140625" style="3" customWidth="1"/>
  </cols>
  <sheetData>
    <row r="1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9"/>
    </row>
    <row r="2">
      <c r="A2" s="29" t="s">
        <v>17</v>
      </c>
      <c r="B2" s="24"/>
      <c r="C2" s="37" t="s">
        <v>51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ht="14.25" customHeight="1" r="3">
      <c r="A3" s="29" t="s">
        <v>18</v>
      </c>
      <c r="C3" s="36"/>
      <c r="L3" s="9"/>
    </row>
    <row r="4">
      <c r="A4" s="1" t="s">
        <v>36</v>
      </c>
    </row>
    <row ht="99" customHeight="1" r="5">
      <c r="A5" s="49" t="s">
        <v>37</v>
      </c>
      <c r="B5" s="50"/>
      <c r="C5" s="50"/>
      <c r="D5" s="50"/>
      <c r="E5" s="50"/>
      <c r="F5" s="50"/>
      <c r="G5" s="50"/>
      <c r="H5" s="50"/>
      <c r="M5" s="25"/>
    </row>
    <row r="6">
      <c r="A6" s="30"/>
    </row>
    <row r="7">
      <c r="A7" s="30"/>
      <c r="D7" s="4"/>
      <c r="F7" s="4"/>
      <c r="N7" s="27"/>
    </row>
    <row r="8">
      <c r="D8" s="38" t="s">
        <v>38</v>
      </c>
      <c r="E8" s="27"/>
      <c r="F8" s="38" t="s">
        <v>39</v>
      </c>
      <c r="G8" s="38" t="s">
        <v>0</v>
      </c>
      <c r="H8" s="38" t="s">
        <v>0</v>
      </c>
      <c r="I8" s="38"/>
      <c r="J8" s="38"/>
      <c r="K8" s="38"/>
      <c r="L8" s="39" t="s">
        <v>15</v>
      </c>
      <c r="M8" s="10" t="s">
        <v>10</v>
      </c>
      <c r="N8" s="40" t="s">
        <v>34</v>
      </c>
    </row>
    <row r="9">
      <c r="D9" s="38" t="s">
        <v>1</v>
      </c>
      <c r="E9" s="27"/>
      <c r="F9" s="38" t="s">
        <v>1</v>
      </c>
      <c r="G9" s="38" t="s">
        <v>1</v>
      </c>
      <c r="H9" s="38" t="s">
        <v>14</v>
      </c>
      <c r="I9" s="38"/>
      <c r="J9" s="38"/>
      <c r="K9" s="27"/>
      <c r="L9" s="27"/>
      <c r="N9" s="23"/>
    </row>
    <row r="10">
      <c r="D10" s="4"/>
      <c r="E10" s="4"/>
      <c r="N10" s="23"/>
    </row>
    <row ht="44.25" customHeight="1" r="11">
      <c r="A11" s="45" t="s">
        <v>2</v>
      </c>
      <c r="B11" s="45"/>
      <c r="C11" s="45"/>
      <c r="D11" s="8">
        <v>14564</v>
      </c>
      <c r="F11" s="8">
        <v>36284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13"/>
    </row>
    <row r="12">
      <c r="D12" s="5"/>
      <c r="F12" s="5"/>
      <c r="N12" s="23"/>
    </row>
    <row ht="31.5" customHeight="1" r="13">
      <c r="A13" s="46" t="s">
        <v>20</v>
      </c>
      <c r="B13" s="47"/>
      <c r="C13" s="48"/>
      <c r="D13" s="8">
        <v>12500</v>
      </c>
      <c r="E13" s="3"/>
      <c r="F13" s="8">
        <v>12500</v>
      </c>
      <c r="G13" s="5">
        <f>F13-D13</f>
        <v>0</v>
      </c>
      <c r="H13" s="6">
        <f>IF((D13&gt;F13),(D13-F13)/D13,IF(D13&lt;F13,-(D13-F13)/D13,IF(D13=F13,0)))</f>
        <v>0</v>
      </c>
      <c r="I13" s="3">
        <f>IF(D13-F13&lt;200,0,IF(D13-F13&gt;200,1,IF(D13-F13=200,1)))</f>
        <v>0</v>
      </c>
      <c r="J13" s="3">
        <f>IF(F13-D13&lt;200,0,IF(F13-D13&gt;200,1,IF(F13-D13=200,1)))</f>
        <v>0</v>
      </c>
      <c r="K13" s="4">
        <f>IF(H13&lt;0.15,0,IF(H13&gt;0.15,1,IF(H13=0.15,1)))</f>
        <v>0</v>
      </c>
      <c r="L13" s="4" t="str">
        <f>IF((H13&lt;15%)*AND(G13&lt;100000)*OR(G13&gt;-100000),"NO","YES")</f>
        <v>NO</v>
      </c>
      <c r="M13" s="10" t="str">
        <f>IF((L13="YES")*AND(I13+J13&lt;1),"Explanation not required, difference less than £200"," ")</f>
        <v> </v>
      </c>
      <c r="N13" s="13"/>
    </row>
    <row r="14">
      <c r="D14" s="5"/>
      <c r="F14" s="5"/>
      <c r="G14" s="5"/>
      <c r="H14" s="6"/>
      <c r="K14" s="4"/>
      <c r="L14" s="4"/>
      <c r="N14" s="23"/>
    </row>
    <row ht="20.1" customHeight="1" r="15">
      <c r="A15" s="42" t="s">
        <v>3</v>
      </c>
      <c r="B15" s="42"/>
      <c r="C15" s="42"/>
      <c r="D15" s="8">
        <v>1194</v>
      </c>
      <c r="F15" s="8">
        <v>17770</v>
      </c>
      <c r="G15" s="5">
        <f>F15-D15</f>
        <v>16576</v>
      </c>
      <c r="H15" s="6">
        <f>IF((D15&gt;F15),(D15-F15)/D15,IF(D15&lt;F15,-(D15-F15)/D15,IF(D15=F15,0)))</f>
        <v>13.8827470686767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IF((H15&lt;15%)*AND(G15&lt;100000)*OR(G15&gt;-100000),"NO","YES")</f>
        <v>YES</v>
      </c>
      <c r="M15" s="10" t="str">
        <f>IF((L15="YES")*AND(I15+J15&lt;1),"Explanation not required, difference less than £200"," ")</f>
        <v> </v>
      </c>
      <c r="N15" s="13" t="s">
        <v>46</v>
      </c>
    </row>
    <row r="16">
      <c r="D16" s="5"/>
      <c r="F16" s="5"/>
      <c r="G16" s="5"/>
      <c r="H16" s="6"/>
      <c r="K16" s="4"/>
      <c r="L16" s="4"/>
      <c r="N16" s="23"/>
    </row>
    <row ht="20.1" customHeight="1" r="17">
      <c r="A17" s="42" t="s">
        <v>4</v>
      </c>
      <c r="B17" s="42"/>
      <c r="C17" s="42"/>
      <c r="D17" s="8">
        <v>0</v>
      </c>
      <c r="F17" s="8">
        <v>0</v>
      </c>
      <c r="G17" s="5">
        <f>F17-D17</f>
        <v>0</v>
      </c>
      <c r="H17" s="6">
        <f>IF((D17&gt;F17),(D17-F17)/D17,IF(D17&lt;F17,-(D17-F17)/D17,IF(D17=F17,0)))</f>
        <v>0</v>
      </c>
      <c r="I17" s="3">
        <f>IF(D17-F17&lt;200,0,IF(D17-F17&gt;200,1,IF(D17-F17=200,1)))</f>
        <v>0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IF((H17&lt;15%)*AND(G17&lt;100000)*OR(G17&gt;-100000),"NO","YES")</f>
        <v>NO</v>
      </c>
      <c r="M17" s="10" t="str">
        <f>IF((L17="YES")*AND(I17+J17&lt;1),"Explanation not required, difference less than £200"," ")</f>
        <v> </v>
      </c>
      <c r="N17" s="13"/>
    </row>
    <row r="18">
      <c r="D18" s="5"/>
      <c r="F18" s="5"/>
      <c r="G18" s="5"/>
      <c r="H18" s="6"/>
      <c r="K18" s="4"/>
      <c r="L18" s="4"/>
      <c r="N18" s="23"/>
    </row>
    <row ht="20.1" customHeight="1" r="19">
      <c r="A19" s="42" t="s">
        <v>7</v>
      </c>
      <c r="B19" s="42"/>
      <c r="C19" s="42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IF((H19&lt;15%)*AND(G19&lt;100000)*OR(G19&gt;-100000),"NO","YES")</f>
        <v>NO</v>
      </c>
      <c r="M19" s="10" t="str">
        <f>IF((L19="YES")*AND(I19+J19&lt;1),"Explanation not required, difference less than £200"," ")</f>
        <v> </v>
      </c>
      <c r="N19" s="13"/>
    </row>
    <row r="20">
      <c r="D20" s="5"/>
      <c r="F20" s="5"/>
      <c r="G20" s="5"/>
      <c r="H20" s="6"/>
      <c r="K20" s="4"/>
      <c r="L20" s="4"/>
      <c r="N20" s="23"/>
    </row>
    <row ht="26.5" customHeight="1" r="21">
      <c r="A21" s="42" t="s">
        <v>21</v>
      </c>
      <c r="B21" s="42"/>
      <c r="C21" s="42"/>
      <c r="D21" s="8">
        <v>8902</v>
      </c>
      <c r="F21" s="8">
        <v>43941</v>
      </c>
      <c r="G21" s="5">
        <f>F21-D21</f>
        <v>35039</v>
      </c>
      <c r="H21" s="6">
        <f>IF((D21&gt;F21),(D21-F21)/D21,IF(D21&lt;F21,-(D21-F21)/D21,IF(D21=F21,0)))</f>
        <v>3.93608177937542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IF((H21&lt;15%)*AND(G21&lt;100000)*OR(G21&gt;-100000),"NO","YES")</f>
        <v>YES</v>
      </c>
      <c r="M21" s="10" t="str">
        <f>IF((L21="YES")*AND(I21+J21&lt;1),"Explanation not required, difference less than £200"," ")</f>
        <v> </v>
      </c>
      <c r="N21" s="13" t="s">
        <v>47</v>
      </c>
    </row>
    <row r="22">
      <c r="D22" s="5"/>
      <c r="F22" s="5"/>
      <c r="G22" s="5"/>
      <c r="H22" s="6"/>
      <c r="K22" s="4"/>
      <c r="L22" s="4"/>
      <c r="N22" s="23"/>
    </row>
    <row ht="20.1" customHeight="1" r="23">
      <c r="A23" s="7" t="s">
        <v>5</v>
      </c>
      <c r="D23" s="2">
        <f>D11+D13+D15-D17-D19-D21</f>
        <v>19356</v>
      </c>
      <c r="F23" s="2">
        <f>F11+F13+F15-F17-F19-F21</f>
        <v>22613</v>
      </c>
      <c r="G23" s="5"/>
      <c r="H23" s="6"/>
      <c r="K23" s="4"/>
      <c r="L23" s="4"/>
      <c r="M23" s="14" t="s">
        <v>12</v>
      </c>
      <c r="N23" s="23"/>
    </row>
    <row r="24" s="17" customFormat="1">
      <c r="A24" s="16"/>
      <c r="D24" s="18"/>
      <c r="E24" s="3"/>
      <c r="F24" s="18"/>
      <c r="G24" s="5"/>
      <c r="H24" s="19"/>
      <c r="K24" s="20"/>
      <c r="L24" s="21" t="str">
        <f>IF(F23&gt;(2*F13),"YES","NO")</f>
        <v>NO</v>
      </c>
      <c r="M24" s="22" t="str">
        <f>IF(F23&gt;(2*F13),"EXPLANATION REQUIRED ON RESERVES TAB AS TO WHY CARRY FORWARD RESERVES ARE GREATER THAN TWICE INCOME FROM LOCAL TAXATION/LEVIES"," ")</f>
        <v> </v>
      </c>
      <c r="N24" s="28"/>
    </row>
    <row r="25">
      <c r="D25" s="5"/>
      <c r="F25" s="5"/>
      <c r="G25" s="5"/>
      <c r="H25" s="6"/>
      <c r="K25" s="4"/>
      <c r="L25" s="4"/>
      <c r="N25" s="23"/>
    </row>
    <row ht="20.1" customHeight="1" r="26">
      <c r="A26" s="42" t="s">
        <v>9</v>
      </c>
      <c r="B26" s="42"/>
      <c r="C26" s="42"/>
      <c r="D26" s="8">
        <v>37446</v>
      </c>
      <c r="F26" s="8">
        <v>22613</v>
      </c>
      <c r="G26" s="5"/>
      <c r="H26" s="6"/>
      <c r="K26" s="4"/>
      <c r="L26" s="4"/>
      <c r="M26" s="15" t="s">
        <v>12</v>
      </c>
      <c r="N26" s="23"/>
    </row>
    <row r="27">
      <c r="D27" s="5"/>
      <c r="F27" s="5"/>
      <c r="G27" s="5"/>
      <c r="H27" s="6"/>
      <c r="K27" s="4"/>
      <c r="L27" s="4"/>
      <c r="N27" s="23"/>
    </row>
    <row ht="20.1" customHeight="1" r="28">
      <c r="A28" s="42" t="s">
        <v>8</v>
      </c>
      <c r="B28" s="42"/>
      <c r="C28" s="42"/>
      <c r="D28" s="8">
        <v>0</v>
      </c>
      <c r="F28" s="8">
        <v>0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IF((H28&lt;15%)*AND(G28&lt;100000)*OR(G28&gt;-100000),"NO","YES")</f>
        <v>NO</v>
      </c>
      <c r="M28" s="10" t="str">
        <f>IF((L28="YES")*AND(I28+J28&lt;1),"Explanation not required, difference less than £200"," ")</f>
        <v> </v>
      </c>
      <c r="N28" s="13"/>
    </row>
    <row r="29">
      <c r="D29" s="5"/>
      <c r="F29" s="5"/>
      <c r="G29" s="5"/>
      <c r="H29" s="6"/>
      <c r="K29" s="4"/>
      <c r="L29" s="4"/>
      <c r="N29" s="23"/>
    </row>
    <row ht="20.1" customHeight="1" r="30">
      <c r="A30" s="42" t="s">
        <v>6</v>
      </c>
      <c r="B30" s="42"/>
      <c r="C30" s="42"/>
      <c r="D30" s="8">
        <v>18090</v>
      </c>
      <c r="F30" s="8">
        <v>0</v>
      </c>
      <c r="G30" s="5">
        <f>F30-D30</f>
        <v>-18090</v>
      </c>
      <c r="H30" s="6">
        <f>IF((D30&gt;F30),(D30-F30)/D30,IF(D30&lt;F30,-(D30-F30)/D30,IF(D30=F30,0)))</f>
        <v>1</v>
      </c>
      <c r="I30" s="3">
        <f>IF(D30-F30&lt;100,0,IF(D30-F30&gt;100,1,IF(D30-F30=100,1)))</f>
        <v>1</v>
      </c>
      <c r="J30" s="3">
        <f>IF(F30-D30&lt;100,0,IF(F30-D30&gt;100,1,IF(F30-D30=100,1)))</f>
        <v>0</v>
      </c>
      <c r="K30" s="4">
        <f>IF(H30&lt;0.15,0,IF(H30&gt;0.15,1,IF(H30=0.15,1)))</f>
        <v>1</v>
      </c>
      <c r="L30" s="4" t="str">
        <f>IF((H30&lt;15%)*AND(G30&lt;100000)*OR(G30&gt;-100000),"NO","YES")</f>
        <v>YES</v>
      </c>
      <c r="M30" s="10" t="str">
        <f>IF((L30="YES")*AND(I30+J30&lt;1),"Explanation not required, difference less than £200"," ")</f>
        <v> </v>
      </c>
      <c r="N30" s="13" t="s">
        <v>49</v>
      </c>
    </row>
    <row r="31">
      <c r="H31" s="6"/>
      <c r="K31" s="4"/>
      <c r="L31" s="4"/>
      <c r="N31" s="23"/>
    </row>
    <row r="32">
      <c r="C32" s="11" t="s">
        <v>11</v>
      </c>
    </row>
    <row ht="15" customHeight="1" r="33">
      <c r="O33" s="26"/>
      <c r="P33" s="26"/>
      <c r="Q33" s="26"/>
      <c r="R33" s="26"/>
      <c r="S33" s="26"/>
      <c r="T33" s="26"/>
      <c r="U33" s="26"/>
      <c r="V33" s="26"/>
    </row>
    <row r="34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>
      <c r="C36" s="11" t="s">
        <v>19</v>
      </c>
    </row>
  </sheetData>
  <mergeCells count="11">
    <mergeCell ref="A19:C19"/>
    <mergeCell ref="A21:C21"/>
    <mergeCell ref="A1:K1"/>
    <mergeCell ref="A26:C26"/>
    <mergeCell ref="A28:C28"/>
    <mergeCell ref="A30:C30"/>
    <mergeCell ref="A11:C11"/>
    <mergeCell ref="A13:C13"/>
    <mergeCell ref="A15:C15"/>
    <mergeCell ref="A17:C17"/>
    <mergeCell ref="A5:H5"/>
  </mergeCell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1" workbookViewId="0">
      <selection pane="topLeft" activeCell="E17" sqref="E17"/>
    </sheetView>
  </sheetViews>
  <sheetFormatPr baseColWidth="8" defaultRowHeight="15"/>
  <sheetData>
    <row ht="15.75" customHeight="1" r="1">
      <c r="A1" s="32" t="s">
        <v>22</v>
      </c>
    </row>
    <row ht="15.75" customHeight="1" r="2">
      <c r="A2" s="41" t="s">
        <v>35</v>
      </c>
    </row>
    <row r="3">
      <c r="A3" s="0" t="s">
        <v>23</v>
      </c>
    </row>
    <row r="5">
      <c r="D5" s="31" t="s">
        <v>1</v>
      </c>
      <c r="E5" s="31" t="s">
        <v>1</v>
      </c>
      <c r="F5" s="31" t="s">
        <v>1</v>
      </c>
    </row>
    <row r="6">
      <c r="A6" s="31" t="s">
        <v>24</v>
      </c>
    </row>
    <row r="7">
      <c r="B7" s="34" t="s">
        <v>27</v>
      </c>
      <c r="D7" s="34"/>
    </row>
    <row ht="15" customHeight="1" r="8">
      <c r="B8" s="34" t="s">
        <v>28</v>
      </c>
      <c r="D8" s="34"/>
    </row>
    <row r="9">
      <c r="B9" s="34" t="s">
        <v>29</v>
      </c>
      <c r="D9" s="34"/>
    </row>
    <row r="10">
      <c r="B10" s="34" t="s">
        <v>30</v>
      </c>
      <c r="D10" s="34"/>
    </row>
    <row r="11">
      <c r="B11" s="34" t="s">
        <v>31</v>
      </c>
      <c r="D11" s="34"/>
    </row>
    <row r="12">
      <c r="B12" s="34" t="s">
        <v>32</v>
      </c>
      <c r="D12" s="34"/>
    </row>
    <row r="13">
      <c r="B13" s="34" t="s">
        <v>33</v>
      </c>
      <c r="D13" s="34"/>
    </row>
    <row r="14">
      <c r="E14" s="33">
        <f>SUM(D7:D13)</f>
        <v>0</v>
      </c>
    </row>
    <row r="16">
      <c r="A16" s="31" t="s">
        <v>25</v>
      </c>
      <c r="D16" s="34"/>
    </row>
    <row r="17">
      <c r="E17" s="33" t="s">
        <f>D16</f>
      </c>
    </row>
    <row r="18">
      <c r="A18" s="31" t="s">
        <v>26</v>
      </c>
      <c r="F18" s="35">
        <f>E14+E17</f>
        <v>0</v>
      </c>
    </row>
    <row r="1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